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6_PR_Zusammensetzung\1_Frauen\"/>
    </mc:Choice>
  </mc:AlternateContent>
  <xr:revisionPtr revIDLastSave="0" documentId="13_ncr:1_{752B4442-A1B6-4758-8A3B-425C9104CFAF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<sst xmlns="http://schemas.openxmlformats.org/spreadsheetml/2006/main" count="403" uniqueCount="155">
  <si>
    <t>Frauen im Personalrat</t>
  </si>
  <si>
    <t>Auswertung WSI-Betriebs- und Personalrätebefragung 2023</t>
  </si>
  <si>
    <t>Tabellensammlung 6.1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</si>
  <si>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</si>
  <si>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</si>
  <si>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</si>
  <si>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Frauen im Personalrat in Prozent, Angaben gruppiert nach Branche</t>
  </si>
  <si>
    <t>Frauen im Personalrat in %</t>
  </si>
  <si>
    <t>Frauen in der Dienststelle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</si>
  <si>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</si>
  <si>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</si>
  <si>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</si>
  <si>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</si>
  <si>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</si>
  <si>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</si>
  <si>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</si>
  <si>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</si>
  <si>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</si>
  <si>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</si>
  <si>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</si>
  <si>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</si>
  <si>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</si>
  <si>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</si>
  <si>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</si>
  <si>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</si>
  <si>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</si>
  <si>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Frauen im Personalrat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</si>
  <si>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</si>
  <si>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</si>
  <si>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</si>
  <si>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</si>
  <si>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</si>
  <si>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</si>
  <si>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Frauen im Personalrat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</si>
  <si>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</si>
  <si>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</si>
  <si>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</si>
  <si>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</si>
  <si>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</si>
  <si>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</si>
  <si>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</si>
  <si>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</si>
  <si>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</si>
  <si>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</si>
  <si>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</si>
  <si>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</si>
  <si>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</si>
  <si>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</si>
  <si>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</si>
  <si>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</si>
  <si>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</si>
  <si>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Frauen im Personalrat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</si>
  <si>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</si>
  <si>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</si>
  <si>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</si>
  <si>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</si>
  <si>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</si>
  <si>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</si>
  <si>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</si>
  <si>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</si>
  <si>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</si>
  <si>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</si>
  <si>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</si>
  <si>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</si>
  <si>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</si>
  <si>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Frauen im Personalrat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</si>
  <si>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</si>
  <si>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</si>
  <si>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</si>
  <si>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</si>
  <si>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</si>
  <si>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Frauen im Personalrat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</si>
  <si>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</si>
  <si>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</si>
  <si>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</si>
  <si>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</si>
  <si>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</si>
  <si>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</si>
  <si>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</si>
  <si>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</si>
  <si>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</si>
  <si>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</si>
  <si>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</si>
  <si>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</si>
  <si>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</si>
  <si>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Frauen im Personalrat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</si>
  <si>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</si>
  <si>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</si>
  <si>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</si>
  <si>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</si>
  <si>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</si>
  <si>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Frauen im Personalrat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</si>
  <si>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</si>
  <si>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</si>
  <si>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</si>
  <si>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</si>
  <si>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</si>
  <si>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</si>
  <si>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</si>
  <si>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</si>
  <si>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</si>
  <si>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</si>
  <si>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</si>
  <si>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</si>
  <si>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</si>
  <si>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</si>
  <si>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</si>
  <si>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</si>
  <si>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</si>
  <si>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</si>
  <si>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</si>
  <si>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</si>
  <si>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</si>
  <si>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</si>
  <si>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</si>
  <si>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</si>
  <si>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</si>
  <si>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</si>
  <si>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</si>
  <si>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</si>
  <si>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</si>
  <si>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</si>
  <si>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</si>
  <si>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Frauen im Personalrat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</si>
  <si>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</si>
  <si>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</si>
  <si>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</si>
  <si>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</si>
  <si>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</si>
  <si>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Frauen im Personalrat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</si>
  <si>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</si>
  <si>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</si>
  <si>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</si>
  <si>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</si>
  <si>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Frauen im Personalrat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</si>
  <si>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</si>
  <si>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</si>
  <si>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</si>
  <si>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</si>
  <si>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</si>
  <si>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Frauen im Personalrat in Prozent,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</si>
  <si>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</si>
  <si>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</si>
  <si>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</si>
  <si>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</si>
  <si>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</si>
  <si>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Frauen im Personalrat in Prozent, Angaben gruppiert nach gewerkschaftlichem Organisationsbereich</t>
  </si>
  <si>
    <t>Tab. 8: Frauen im Personalrat in Prozent, Angaben gruppiert nach Anteil Vollzeitbeschäftigter an Belegschaft</t>
  </si>
  <si>
    <t>Tab. 9: Frauen im Personalrat in Prozent, Angaben gruppiert nach Anteil Teilzeitbeschäftigter an Belegschaft</t>
  </si>
  <si>
    <t>Tab. 12: Frauen im Personalrat in Prozent, Angaben gruppiert nach Anteil befristet Beschäftigter an Belegschaft</t>
  </si>
  <si>
    <t>Tab. 13: Frauen im Personalrat in Prozent, Angaben gruppiert nach Anteil Beschäftigter mit Migrationshintergrund an Belegschaft</t>
  </si>
  <si>
    <t>Tab. 14: Frauen im Personalrat in Prozent, Angaben gruppiert nach Anteil von Gewerkschaftsmitgliedern</t>
  </si>
  <si>
    <t>Tab. 15: Frauen im Personalrat in Prozent, Angaben gruppiert nach Anteil hochqualifizierter Tätigkeiten an Belegschaft</t>
  </si>
  <si>
    <t>Tab. 16: Frauen im Personalrat in Prozent, Angaben gruppiert nach Anteil mittlerer Tätigkeiten an Belegschaft</t>
  </si>
  <si>
    <t>Tab. 17: Frauen im Personalrat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</si>
</sst>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  <xf numFmtId="0" fontId="99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Frauen im Personalrat in Prozent, Angaben gruppiert nach Branche ")</f>
        <v xml:space="preserve">Tab. 1: Frauen im Personalrat in Prozent, Angaben gruppiert nach Branche </v>
      </c>
    </row>
    <row r="9" spans="1:2" x14ac:dyDescent="0.35">
      <c r="B9" s="4" t="str">
        <f>HYPERLINK("#'2_bg_g'!A2","Tab. 2: Frauen im Personalrat in Prozent, Angaben gruppiert nach Betriebsgröße ")</f>
        <v xml:space="preserve">Tab. 2: Frauen im Personalrat in Prozent, Angaben gruppiert nach Betriebsgröße </v>
      </c>
    </row>
    <row r="10" spans="1:2" x14ac:dyDescent="0.35">
      <c r="B10" s="4" t="str">
        <f>HYPERLINK("#'3_bland'!A2","Tab. 3: Frauen im Personalrat in Prozent, Angaben gruppiert nach Bundesland ")</f>
        <v xml:space="preserve">Tab. 3: Frauen im Personalrat in Prozent, Angaben gruppiert nach Bundesland </v>
      </c>
    </row>
    <row r="11" spans="1:2" x14ac:dyDescent="0.35">
      <c r="B11" s="4" t="str">
        <f>HYPERLINK("#'4_ost_west'!A2","Tab. 4: Frauen im Personalrat in Prozent, Angaben gruppiert nach Ost- oder Westdeutschland ")</f>
        <v xml:space="preserve">Tab. 4: Frauen im Personalrat in Prozent, Angaben gruppiert nach Ost- oder Westdeutschland </v>
      </c>
    </row>
    <row r="12" spans="1:2" x14ac:dyDescent="0.35">
      <c r="B12" s="4" t="str">
        <f>HYPERLINK("#'5_gewerkschaft'!A2","Tab. 5: Frauen im Personalrat in Prozent, Angaben gruppiert nach gewerkschaftlichem Organisationsbereich ")</f>
        <v xml:space="preserve">Tab. 5: Frauen im Personalrat in Prozent, Angaben gruppiert nach gewerkschaftlichem Organisationsbereich </v>
      </c>
    </row>
    <row r="13" spans="1:2" x14ac:dyDescent="0.35">
      <c r="B13" s="4" t="str">
        <f>HYPERLINK("#'6_besch_frauen_p_gen_quartile'!A2","Tab. 6: Frauen im Personalrat in Prozent, Angaben gruppiert nach Anteil Frauen an Belegschaft ")</f>
        <v xml:space="preserve">Tab. 6: Frauen im Personalrat in Prozent, Angaben gruppiert nach Anteil Frauen an Belegschaft </v>
      </c>
    </row>
    <row r="14" spans="1:2" x14ac:dyDescent="0.35">
      <c r="B14" s="4" t="str">
        <f>HYPERLINK("#'7_besch_maenner_p_gen_quartile'!A2","Tab. 7: Frauen im Personalrat in Prozent, Angaben gruppiert nach Anteil Männer an Belegschaft ")</f>
        <v xml:space="preserve">Tab. 7: Frauen im Personalrat in Prozent, Angaben gruppiert nach Anteil Männer an Belegschaft </v>
      </c>
    </row>
    <row r="15" spans="1:2" x14ac:dyDescent="0.35">
      <c r="B15" s="4" t="str">
        <f>HYPERLINK("#'8_besch_vollz_p_gen_quartile'!A2","Tab. 8: Frauen im Personalrat in Prozent, Angaben gruppiert nach Anteil Vollzeitbeschäftigter an Belegschaft ")</f>
        <v xml:space="preserve">Tab. 8: Frauen im Personalrat in Prozent, Angaben gruppiert nach Anteil Vollzeitbeschäftigter an Belegschaft </v>
      </c>
    </row>
    <row r="16" spans="1:2" x14ac:dyDescent="0.35">
      <c r="B16" s="4" t="str">
        <f>HYPERLINK("#'9_besch_teilz_p_gen_quartile'!A2","Tab. 9: Frauen im Personalrat in Prozent, Angaben gruppiert nach Anteil Teilzeitbeschäftigter an Belegschaft ")</f>
        <v xml:space="preserve">Tab. 9: Frauen im Personalrat in Prozent, Angaben gruppiert nach Anteil Teilzeitbeschäftigter an Belegschaft </v>
      </c>
    </row>
    <row r="17" spans="2:2" x14ac:dyDescent="0.35">
      <c r="B17" s="4" t="str">
        <f>HYPERLINK("#'10_besch_mini_p_gen_quartile'!A2","Tab. 10: Frauen im Personalrat in Prozent, Angaben gruppiert nach Anteil Minijobs an Belegschaft ")</f>
        <v xml:space="preserve">Tab. 10: Frauen im Personalrat in Prozent, Angaben gruppiert nach Anteil Minijobs an Belegschaft </v>
      </c>
    </row>
    <row r="18" spans="2:2" x14ac:dyDescent="0.35">
      <c r="B18" s="4" t="str">
        <f>HYPERLINK("#'11_besch_tz_mini_p_gen_quartile'!A2","Tab. 11: Frauen im Personalrat in Prozent, Angaben gruppiert nach Anteil Teilzeit und Minijobs an Belegschaft ")</f>
        <v xml:space="preserve">Tab. 11: Frauen im Personalrat in Prozent, Angaben gruppiert nach Anteil Teilzeit und Minijobs an Belegschaft </v>
      </c>
    </row>
    <row r="19" spans="2:2" x14ac:dyDescent="0.35">
      <c r="B19" s="4" t="str">
        <f>HYPERLINK("#'12_besch_befr_p_gen_quartile'!A2","Tab. 12: Frauen im Personalrat in Prozent, Angaben gruppiert nach Anteil befristet Beschäftigter an Belegschaft ")</f>
        <v xml:space="preserve">Tab. 12: Frauen im Personalrat in Prozent, Angaben gruppiert nach Anteil befristet Beschäftigter an Belegschaft </v>
      </c>
    </row>
    <row r="20" spans="2:2" x14ac:dyDescent="0.35">
      <c r="B20" s="4" t="str">
        <f>HYPERLINK("#'13_besch_migr_p_gen_quartile'!A2","Tab. 13: Frauen im Personalrat in Prozent, Angaben gruppiert nach Anteil Beschäftigter mit Migrationshintergrund an Belegschaft ")</f>
        <v xml:space="preserve">Tab. 13: Frauen im Personalrat in Prozent, Angaben gruppiert nach Anteil Beschäftigter mit Migrationshintergrund an Belegschaft </v>
      </c>
    </row>
    <row r="21" spans="2:2" x14ac:dyDescent="0.35">
      <c r="B21" s="4" t="str">
        <f>HYPERLINK("#'14_besch_gew_p_gen_quartile'!A2","Tab. 14: Frauen im Personalrat in Prozent, Angaben gruppiert nach Anteil von Gewerkschaftsmitgliedern ")</f>
        <v xml:space="preserve">Tab. 14: Frauen im Personalrat in Prozent, Angaben gruppiert nach Anteil von Gewerkschaftsmitgliedern </v>
      </c>
    </row>
    <row r="22" spans="2:2" x14ac:dyDescent="0.35">
      <c r="B22" s="4" t="str">
        <f>HYPERLINK("#'15_besch_hochq_p_gen_quartile'!A2","Tab. 15: Frauen im Personalrat in Prozent, Angaben gruppiert nach Anteil hochqualifizierter Tätigkeiten an Belegschaft ")</f>
        <v xml:space="preserve">Tab. 15: Frauen im Personalrat in Prozent, Angaben gruppiert nach Anteil hochqualifizierter Tätigkeiten an Belegschaft </v>
      </c>
    </row>
    <row r="23" spans="2:2" x14ac:dyDescent="0.35">
      <c r="B23" s="4" t="str">
        <f>HYPERLINK("#'16_besch_beruf_p_gen_quartile'!A2","Tab. 16: Frauen im Personalrat in Prozent, Angaben gruppiert nach Anteil mittlerer Tätigkeiten an Belegschaft ")</f>
        <v xml:space="preserve">Tab. 16: Frauen im Personalrat in Prozent, Angaben gruppiert nach Anteil mittlerer Tätigkeiten an Belegschaft </v>
      </c>
    </row>
    <row r="24" spans="2:2" x14ac:dyDescent="0.35">
      <c r="B24" s="4" t="str">
        <f>HYPERLINK("#'17_besch_ungel_p_gen_quartile'!A2","Tab. 17: Frauen im Personalrat in Prozent, Angaben gruppiert nach Anteil einfacher oder Hilfstätigkeiten an Belegschaft ")</f>
        <v xml:space="preserve">Tab. 17: Frauen im Personalrat in Prozent, Angaben gruppiert nach Anteil einfacher oder Hilfstätigkeiten an Belegschaft </v>
      </c>
    </row>
    <row r="25" spans="2:2" x14ac:dyDescent="0.35">
      <c r="B25" s="4" t="str">
        <f>HYPERLINK("#'18_besch_azubi_p_gen_quartile'!A2","Tab. 18: Frauen im Personalrat in Prozent, Angaben gruppiert nach Anteil Azubis an Belegschaft ")</f>
        <v xml:space="preserve">Tab. 18: Frauen im Personalrat in Prozent, Angaben gruppiert nach Anteil Azubis an Belegschaft </v>
      </c>
    </row>
    <row r="26" spans="2:2" x14ac:dyDescent="0.35">
      <c r="B26" s="4" t="str">
        <f>HYPERLINK("#'19_besch_u30_p_gen_quartile'!A2","Tab. 19: Frauen im Personalrat in Prozent, Angaben gruppiert nach Anteil Beschäftigte unter 30 Jahren an Belegschaft ")</f>
        <v xml:space="preserve">Tab. 19: Frauen im Personalrat in Prozent, Angaben gruppiert nach Anteil Beschäftigte unter 30 Jahren an Belegschaft </v>
      </c>
    </row>
    <row r="27" spans="2:2" x14ac:dyDescent="0.35">
      <c r="B27" s="4" t="str">
        <f>HYPERLINK("#'20_besch_ue55_p_gen_quartile'!A2","Tab. 20: Frauen im Personalrat in Prozent, Angaben gruppiert nach Anteil Beschäftigte über 55 Jahren an Belegschaft ")</f>
        <v xml:space="preserve">Tab. 20: Frauen im Personalrat in Prozent, Angaben gruppiert nach Anteil Beschäftigte über 55 Jahren an Belegschaft </v>
      </c>
    </row>
    <row r="28" spans="2:2" x14ac:dyDescent="0.35">
      <c r="B28" s="4" t="str">
        <f>HYPERLINK("#'21_besch_beam_p_gen_quartile'!A2","Tab. 21: Frauen im Personalrat in Prozent, Angaben gruppiert nach Anteil Beamte an Belegschaft ")</f>
        <v xml:space="preserve">Tab. 21: Frauen im Personalrat in Prozent, Angaben gruppiert nach Anteil Beamte an Belegschaft </v>
      </c>
    </row>
    <row r="33" spans="1:1" x14ac:dyDescent="0.35">
      <c r="A33" s="1039" t="s">
        <v>2</v>
      </c>
    </row>
    <row r="34" spans="1:1" x14ac:dyDescent="0.35">
      <c r="A34" s="1039" t="s">
        <v>3</v>
      </c>
    </row>
  </sheetData>
  <hyperlinks>
    <hyperlink ref="A33" r:id="rId1" xr:uid="{6E9C226A-A300-4499-A457-B33EC9CA722A}"/>
    <hyperlink ref="A34" r:id="rId2" xr:uid="{1DE250E5-FB0C-4BE1-AA7E-75AC5D2FB6C4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148</v>
      </c>
    </row>
    <row r="3" spans="1:5" x14ac:dyDescent="0.35">
      <c r="A3" s="444"/>
      <c r="B3" s="445" t="s">
        <v>24</v>
      </c>
      <c r="C3" s="1000" t="s">
        <v>25</v>
      </c>
      <c r="D3" s="1001" t="s">
        <v>25</v>
      </c>
      <c r="E3" s="1002" t="s">
        <v>25</v>
      </c>
    </row>
    <row r="4" spans="1:5" ht="29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80</v>
      </c>
      <c r="B5" s="448"/>
      <c r="C5" s="449"/>
      <c r="D5" s="450"/>
      <c r="E5" s="451"/>
    </row>
    <row r="6" spans="1:5" x14ac:dyDescent="0.35">
      <c r="A6" s="452" t="s">
        <v>81</v>
      </c>
      <c r="B6" s="453">
        <v>55</v>
      </c>
      <c r="C6" s="454">
        <v>35.582686218706741</v>
      </c>
      <c r="D6" s="455">
        <v>43.500017534812592</v>
      </c>
      <c r="E6" s="456">
        <v>-7.7981226927107627</v>
      </c>
    </row>
    <row r="7" spans="1:5" x14ac:dyDescent="0.35">
      <c r="A7" s="457" t="s">
        <v>82</v>
      </c>
      <c r="B7" s="458">
        <v>112</v>
      </c>
      <c r="C7" s="459">
        <v>38.958912097603253</v>
      </c>
      <c r="D7" s="460">
        <v>46.425558416785478</v>
      </c>
      <c r="E7" s="461">
        <v>-7.3217686709852847</v>
      </c>
    </row>
    <row r="8" spans="1:5" x14ac:dyDescent="0.35">
      <c r="A8" s="462" t="s">
        <v>83</v>
      </c>
      <c r="B8" s="463">
        <v>432</v>
      </c>
      <c r="C8" s="464">
        <v>48.82317867867723</v>
      </c>
      <c r="D8" s="465">
        <v>57.949620833917457</v>
      </c>
      <c r="E8" s="466">
        <v>-9.0422003832531868</v>
      </c>
    </row>
    <row r="9" spans="1:5" x14ac:dyDescent="0.35">
      <c r="A9" s="467" t="s">
        <v>84</v>
      </c>
      <c r="B9" s="468">
        <v>326</v>
      </c>
      <c r="C9" s="469">
        <v>56.663545461799018</v>
      </c>
      <c r="D9" s="470">
        <v>65.237756409654835</v>
      </c>
      <c r="E9" s="471">
        <v>-8.541046830218443</v>
      </c>
    </row>
    <row r="10" spans="1:5" x14ac:dyDescent="0.35">
      <c r="A10" s="472" t="s">
        <v>21</v>
      </c>
      <c r="B10" s="473">
        <v>925</v>
      </c>
      <c r="C10" s="474">
        <v>49.772975284872892</v>
      </c>
      <c r="D10" s="475">
        <v>58.455244394405803</v>
      </c>
      <c r="E10" s="476">
        <v>-8.5918472786616693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85</v>
      </c>
    </row>
    <row r="3" spans="1:5" x14ac:dyDescent="0.35">
      <c r="A3" s="485"/>
      <c r="B3" s="486" t="s">
        <v>24</v>
      </c>
      <c r="C3" s="1003" t="s">
        <v>25</v>
      </c>
      <c r="D3" s="1004" t="s">
        <v>25</v>
      </c>
      <c r="E3" s="1005" t="s">
        <v>25</v>
      </c>
    </row>
    <row r="4" spans="1:5" ht="29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541</v>
      </c>
      <c r="C6" s="495">
        <v>48.997159129850033</v>
      </c>
      <c r="D6" s="496">
        <v>56.585352666772209</v>
      </c>
      <c r="E6" s="497">
        <v>-7.4089147628569068</v>
      </c>
    </row>
    <row r="7" spans="1:5" x14ac:dyDescent="0.35">
      <c r="A7" s="498" t="s">
        <v>88</v>
      </c>
      <c r="B7" s="499">
        <v>139</v>
      </c>
      <c r="C7" s="500">
        <v>45.373645223843774</v>
      </c>
      <c r="D7" s="501">
        <v>59.144139623512579</v>
      </c>
      <c r="E7" s="502">
        <v>-13.80238788101199</v>
      </c>
    </row>
    <row r="8" spans="1:5" x14ac:dyDescent="0.35">
      <c r="A8" s="503" t="s">
        <v>89</v>
      </c>
      <c r="B8" s="504">
        <v>103</v>
      </c>
      <c r="C8" s="505">
        <v>49.985484859876188</v>
      </c>
      <c r="D8" s="506">
        <v>63.292823390957842</v>
      </c>
      <c r="E8" s="507">
        <v>-13.102951359154639</v>
      </c>
    </row>
    <row r="9" spans="1:5" x14ac:dyDescent="0.35">
      <c r="A9" s="508" t="s">
        <v>90</v>
      </c>
      <c r="B9" s="509">
        <v>189</v>
      </c>
      <c r="C9" s="510">
        <v>54.305715010858478</v>
      </c>
      <c r="D9" s="511">
        <v>60.83087341902332</v>
      </c>
      <c r="E9" s="512">
        <v>-6.0034368105711966</v>
      </c>
    </row>
    <row r="10" spans="1:5" x14ac:dyDescent="0.35">
      <c r="A10" s="513" t="s">
        <v>21</v>
      </c>
      <c r="B10" s="514">
        <v>972</v>
      </c>
      <c r="C10" s="515">
        <v>49.669014347316981</v>
      </c>
      <c r="D10" s="516">
        <v>58.361082306385363</v>
      </c>
      <c r="E10" s="517">
        <v>-8.4832583974431195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6" t="s">
        <v>25</v>
      </c>
      <c r="D3" s="1007" t="s">
        <v>25</v>
      </c>
      <c r="E3" s="1008" t="s">
        <v>25</v>
      </c>
    </row>
    <row r="4" spans="1:5" ht="29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81</v>
      </c>
      <c r="B6" s="535">
        <v>42</v>
      </c>
      <c r="C6" s="536">
        <v>39.270892921751148</v>
      </c>
      <c r="D6" s="537">
        <v>42.599461911643409</v>
      </c>
      <c r="E6" s="538">
        <v>-3.123032437003014</v>
      </c>
    </row>
    <row r="7" spans="1:5" x14ac:dyDescent="0.35">
      <c r="A7" s="539" t="s">
        <v>93</v>
      </c>
      <c r="B7" s="540">
        <v>197</v>
      </c>
      <c r="C7" s="541">
        <v>38.78403551362171</v>
      </c>
      <c r="D7" s="542">
        <v>46.157127229338329</v>
      </c>
      <c r="E7" s="543">
        <v>-7.3231512751134877</v>
      </c>
    </row>
    <row r="8" spans="1:5" x14ac:dyDescent="0.35">
      <c r="A8" s="544" t="s">
        <v>94</v>
      </c>
      <c r="B8" s="545">
        <v>401</v>
      </c>
      <c r="C8" s="546">
        <v>51.309071445280537</v>
      </c>
      <c r="D8" s="547">
        <v>61.331532989127943</v>
      </c>
      <c r="E8" s="548">
        <v>-9.8836896352052896</v>
      </c>
    </row>
    <row r="9" spans="1:5" x14ac:dyDescent="0.35">
      <c r="A9" s="549" t="s">
        <v>95</v>
      </c>
      <c r="B9" s="550">
        <v>277</v>
      </c>
      <c r="C9" s="551">
        <v>56.396842743502681</v>
      </c>
      <c r="D9" s="552">
        <v>64.58277957814505</v>
      </c>
      <c r="E9" s="553">
        <v>-8.1859368447033525</v>
      </c>
    </row>
    <row r="10" spans="1:5" x14ac:dyDescent="0.35">
      <c r="A10" s="554" t="s">
        <v>21</v>
      </c>
      <c r="B10" s="555">
        <v>917</v>
      </c>
      <c r="C10" s="556">
        <v>49.837327172041867</v>
      </c>
      <c r="D10" s="557">
        <v>58.412297091809982</v>
      </c>
      <c r="E10" s="558">
        <v>-8.4835629175347336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149</v>
      </c>
    </row>
    <row r="3" spans="1:5" x14ac:dyDescent="0.35">
      <c r="A3" s="567"/>
      <c r="B3" s="568" t="s">
        <v>24</v>
      </c>
      <c r="C3" s="1009" t="s">
        <v>25</v>
      </c>
      <c r="D3" s="1010" t="s">
        <v>25</v>
      </c>
      <c r="E3" s="1011" t="s">
        <v>25</v>
      </c>
    </row>
    <row r="4" spans="1:5" ht="29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96</v>
      </c>
      <c r="B5" s="571"/>
      <c r="C5" s="572"/>
      <c r="D5" s="573"/>
      <c r="E5" s="574"/>
    </row>
    <row r="6" spans="1:5" x14ac:dyDescent="0.35">
      <c r="A6" s="575" t="s">
        <v>87</v>
      </c>
      <c r="B6" s="576">
        <v>210</v>
      </c>
      <c r="C6" s="577">
        <v>47.120874685065033</v>
      </c>
      <c r="D6" s="578">
        <v>55.472562247710428</v>
      </c>
      <c r="E6" s="579">
        <v>-8.3500205728660397</v>
      </c>
    </row>
    <row r="7" spans="1:5" x14ac:dyDescent="0.35">
      <c r="A7" s="580" t="s">
        <v>97</v>
      </c>
      <c r="B7" s="581">
        <v>293</v>
      </c>
      <c r="C7" s="582">
        <v>48.535886158561631</v>
      </c>
      <c r="D7" s="583">
        <v>56.174371629362419</v>
      </c>
      <c r="E7" s="584">
        <v>-7.5790601341486168</v>
      </c>
    </row>
    <row r="8" spans="1:5" x14ac:dyDescent="0.35">
      <c r="A8" s="585" t="s">
        <v>98</v>
      </c>
      <c r="B8" s="586">
        <v>240</v>
      </c>
      <c r="C8" s="587">
        <v>48.81539877527446</v>
      </c>
      <c r="D8" s="588">
        <v>60.4028803944583</v>
      </c>
      <c r="E8" s="589">
        <v>-11.49517579517444</v>
      </c>
    </row>
    <row r="9" spans="1:5" x14ac:dyDescent="0.35">
      <c r="A9" s="590" t="s">
        <v>99</v>
      </c>
      <c r="B9" s="591">
        <v>195</v>
      </c>
      <c r="C9" s="592">
        <v>54.260559058248788</v>
      </c>
      <c r="D9" s="593">
        <v>61.66157807594427</v>
      </c>
      <c r="E9" s="594">
        <v>-7.2143512400491163</v>
      </c>
    </row>
    <row r="10" spans="1:5" x14ac:dyDescent="0.35">
      <c r="A10" s="595" t="s">
        <v>21</v>
      </c>
      <c r="B10" s="596">
        <v>938</v>
      </c>
      <c r="C10" s="597">
        <v>49.536046526992969</v>
      </c>
      <c r="D10" s="598">
        <v>58.239222357805787</v>
      </c>
      <c r="E10" s="599">
        <v>-8.6298495073762691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150</v>
      </c>
    </row>
    <row r="3" spans="1:5" x14ac:dyDescent="0.35">
      <c r="A3" s="608"/>
      <c r="B3" s="609" t="s">
        <v>24</v>
      </c>
      <c r="C3" s="1012" t="s">
        <v>25</v>
      </c>
      <c r="D3" s="1013" t="s">
        <v>25</v>
      </c>
      <c r="E3" s="1014" t="s">
        <v>25</v>
      </c>
    </row>
    <row r="4" spans="1:5" ht="29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100</v>
      </c>
      <c r="B5" s="612"/>
      <c r="C5" s="613"/>
      <c r="D5" s="614"/>
      <c r="E5" s="615"/>
    </row>
    <row r="6" spans="1:5" x14ac:dyDescent="0.35">
      <c r="A6" s="616" t="s">
        <v>101</v>
      </c>
      <c r="B6" s="617">
        <v>332</v>
      </c>
      <c r="C6" s="618">
        <v>49.58874177844136</v>
      </c>
      <c r="D6" s="619">
        <v>56.545946567677333</v>
      </c>
      <c r="E6" s="620">
        <v>-6.8984868431654824</v>
      </c>
    </row>
    <row r="7" spans="1:5" x14ac:dyDescent="0.35">
      <c r="A7" s="621" t="s">
        <v>102</v>
      </c>
      <c r="B7" s="622">
        <v>216</v>
      </c>
      <c r="C7" s="623">
        <v>48.819773803796423</v>
      </c>
      <c r="D7" s="624">
        <v>57.703829801574457</v>
      </c>
      <c r="E7" s="625">
        <v>-8.7431924993528813</v>
      </c>
    </row>
    <row r="8" spans="1:5" x14ac:dyDescent="0.35">
      <c r="A8" s="626" t="s">
        <v>103</v>
      </c>
      <c r="B8" s="627">
        <v>204</v>
      </c>
      <c r="C8" s="628">
        <v>49.376668245397333</v>
      </c>
      <c r="D8" s="629">
        <v>60.10097137367692</v>
      </c>
      <c r="E8" s="630">
        <v>-10.688992763987001</v>
      </c>
    </row>
    <row r="9" spans="1:5" x14ac:dyDescent="0.35">
      <c r="A9" s="631" t="s">
        <v>104</v>
      </c>
      <c r="B9" s="632">
        <v>70</v>
      </c>
      <c r="C9" s="633">
        <v>55.472494568796272</v>
      </c>
      <c r="D9" s="634">
        <v>65.799642276538606</v>
      </c>
      <c r="E9" s="635">
        <v>-10.3030509705174</v>
      </c>
    </row>
    <row r="10" spans="1:5" x14ac:dyDescent="0.35">
      <c r="A10" s="636" t="s">
        <v>21</v>
      </c>
      <c r="B10" s="637">
        <v>822</v>
      </c>
      <c r="C10" s="638">
        <v>49.874364779126218</v>
      </c>
      <c r="D10" s="639">
        <v>58.573994185905548</v>
      </c>
      <c r="E10" s="640">
        <v>-8.6267427501052207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151</v>
      </c>
    </row>
    <row r="3" spans="1:5" x14ac:dyDescent="0.35">
      <c r="A3" s="649"/>
      <c r="B3" s="650" t="s">
        <v>24</v>
      </c>
      <c r="C3" s="1015" t="s">
        <v>25</v>
      </c>
      <c r="D3" s="1016" t="s">
        <v>25</v>
      </c>
      <c r="E3" s="1017" t="s">
        <v>25</v>
      </c>
    </row>
    <row r="4" spans="1:5" ht="29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105</v>
      </c>
      <c r="B5" s="653"/>
      <c r="C5" s="654"/>
      <c r="D5" s="655"/>
      <c r="E5" s="656"/>
    </row>
    <row r="6" spans="1:5" x14ac:dyDescent="0.35">
      <c r="A6" s="657" t="s">
        <v>106</v>
      </c>
      <c r="B6" s="658">
        <v>177</v>
      </c>
      <c r="C6" s="659">
        <v>48.183913588257901</v>
      </c>
      <c r="D6" s="660">
        <v>57.59478550561122</v>
      </c>
      <c r="E6" s="661">
        <v>-9.3453164596949989</v>
      </c>
    </row>
    <row r="7" spans="1:5" x14ac:dyDescent="0.35">
      <c r="A7" s="662" t="s">
        <v>107</v>
      </c>
      <c r="B7" s="663">
        <v>280</v>
      </c>
      <c r="C7" s="664">
        <v>52.044497881371377</v>
      </c>
      <c r="D7" s="665">
        <v>61.523517567823561</v>
      </c>
      <c r="E7" s="666">
        <v>-8.6874036291816044</v>
      </c>
    </row>
    <row r="8" spans="1:5" x14ac:dyDescent="0.35">
      <c r="A8" s="667" t="s">
        <v>108</v>
      </c>
      <c r="B8" s="668">
        <v>188</v>
      </c>
      <c r="C8" s="669">
        <v>43.628888324227262</v>
      </c>
      <c r="D8" s="670">
        <v>57.556091648172732</v>
      </c>
      <c r="E8" s="671">
        <v>-13.91165427401603</v>
      </c>
    </row>
    <row r="9" spans="1:5" x14ac:dyDescent="0.35">
      <c r="A9" s="672" t="s">
        <v>109</v>
      </c>
      <c r="B9" s="673">
        <v>122</v>
      </c>
      <c r="C9" s="674">
        <v>46.39458105220897</v>
      </c>
      <c r="D9" s="675">
        <v>49.54354416868803</v>
      </c>
      <c r="E9" s="676">
        <v>-3.1489631505446369</v>
      </c>
    </row>
    <row r="10" spans="1:5" x14ac:dyDescent="0.35">
      <c r="A10" s="677" t="s">
        <v>21</v>
      </c>
      <c r="B10" s="678">
        <v>767</v>
      </c>
      <c r="C10" s="679">
        <v>48.243898400971602</v>
      </c>
      <c r="D10" s="680">
        <v>57.866118134183658</v>
      </c>
      <c r="E10" s="681">
        <v>-9.3548141207038089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152</v>
      </c>
    </row>
    <row r="3" spans="1:5" x14ac:dyDescent="0.35">
      <c r="A3" s="690"/>
      <c r="B3" s="691" t="s">
        <v>24</v>
      </c>
      <c r="C3" s="1018" t="s">
        <v>25</v>
      </c>
      <c r="D3" s="1019" t="s">
        <v>25</v>
      </c>
      <c r="E3" s="1020" t="s">
        <v>25</v>
      </c>
    </row>
    <row r="4" spans="1:5" ht="29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110</v>
      </c>
      <c r="B5" s="694"/>
      <c r="C5" s="695"/>
      <c r="D5" s="696"/>
      <c r="E5" s="697"/>
    </row>
    <row r="6" spans="1:5" x14ac:dyDescent="0.35">
      <c r="A6" s="698" t="s">
        <v>111</v>
      </c>
      <c r="B6" s="699">
        <v>167</v>
      </c>
      <c r="C6" s="700">
        <v>50.961948558614438</v>
      </c>
      <c r="D6" s="701">
        <v>60.989281607751749</v>
      </c>
      <c r="E6" s="702">
        <v>-10.027333029538971</v>
      </c>
    </row>
    <row r="7" spans="1:5" x14ac:dyDescent="0.35">
      <c r="A7" s="703" t="s">
        <v>112</v>
      </c>
      <c r="B7" s="704">
        <v>230</v>
      </c>
      <c r="C7" s="705">
        <v>49.40974412776967</v>
      </c>
      <c r="D7" s="706">
        <v>61.327523726651613</v>
      </c>
      <c r="E7" s="707">
        <v>-11.461625088668599</v>
      </c>
    </row>
    <row r="8" spans="1:5" x14ac:dyDescent="0.35">
      <c r="A8" s="708" t="s">
        <v>113</v>
      </c>
      <c r="B8" s="709">
        <v>254</v>
      </c>
      <c r="C8" s="710">
        <v>48.44938965941207</v>
      </c>
      <c r="D8" s="711">
        <v>56.724287266769643</v>
      </c>
      <c r="E8" s="712">
        <v>-8.1352387407968116</v>
      </c>
    </row>
    <row r="9" spans="1:5" x14ac:dyDescent="0.35">
      <c r="A9" s="713" t="s">
        <v>114</v>
      </c>
      <c r="B9" s="714">
        <v>303</v>
      </c>
      <c r="C9" s="715">
        <v>50.014006024022187</v>
      </c>
      <c r="D9" s="716">
        <v>56.429601259222679</v>
      </c>
      <c r="E9" s="717">
        <v>-6.314364261071975</v>
      </c>
    </row>
    <row r="10" spans="1:5" x14ac:dyDescent="0.35">
      <c r="A10" s="718" t="s">
        <v>21</v>
      </c>
      <c r="B10" s="719">
        <v>954</v>
      </c>
      <c r="C10" s="720">
        <v>49.661405376313922</v>
      </c>
      <c r="D10" s="721">
        <v>58.377268968334768</v>
      </c>
      <c r="E10" s="722">
        <v>-8.5422385328634522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153</v>
      </c>
    </row>
    <row r="3" spans="1:5" x14ac:dyDescent="0.35">
      <c r="A3" s="731"/>
      <c r="B3" s="732" t="s">
        <v>24</v>
      </c>
      <c r="C3" s="1021" t="s">
        <v>25</v>
      </c>
      <c r="D3" s="1022" t="s">
        <v>25</v>
      </c>
      <c r="E3" s="1023" t="s">
        <v>25</v>
      </c>
    </row>
    <row r="4" spans="1:5" ht="29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115</v>
      </c>
      <c r="B5" s="735"/>
      <c r="C5" s="736"/>
      <c r="D5" s="737"/>
      <c r="E5" s="738"/>
    </row>
    <row r="6" spans="1:5" x14ac:dyDescent="0.35">
      <c r="A6" s="739" t="s">
        <v>116</v>
      </c>
      <c r="B6" s="740">
        <v>224</v>
      </c>
      <c r="C6" s="741">
        <v>48.868756461224073</v>
      </c>
      <c r="D6" s="742">
        <v>55.962326964430659</v>
      </c>
      <c r="E6" s="743">
        <v>-6.9101758945164482</v>
      </c>
    </row>
    <row r="7" spans="1:5" x14ac:dyDescent="0.35">
      <c r="A7" s="744" t="s">
        <v>117</v>
      </c>
      <c r="B7" s="745">
        <v>236</v>
      </c>
      <c r="C7" s="746">
        <v>50.348541460519627</v>
      </c>
      <c r="D7" s="747">
        <v>58.087782071877527</v>
      </c>
      <c r="E7" s="748">
        <v>-7.6087517449554101</v>
      </c>
    </row>
    <row r="8" spans="1:5" x14ac:dyDescent="0.35">
      <c r="A8" s="749" t="s">
        <v>77</v>
      </c>
      <c r="B8" s="750">
        <v>235</v>
      </c>
      <c r="C8" s="751">
        <v>50.549044626837947</v>
      </c>
      <c r="D8" s="752">
        <v>58.916895039995048</v>
      </c>
      <c r="E8" s="753">
        <v>-8.3562280097242727</v>
      </c>
    </row>
    <row r="9" spans="1:5" x14ac:dyDescent="0.35">
      <c r="A9" s="754" t="s">
        <v>118</v>
      </c>
      <c r="B9" s="755">
        <v>255</v>
      </c>
      <c r="C9" s="756">
        <v>49.444915957511427</v>
      </c>
      <c r="D9" s="757">
        <v>61.235776610312399</v>
      </c>
      <c r="E9" s="758">
        <v>-11.353929134685361</v>
      </c>
    </row>
    <row r="10" spans="1:5" x14ac:dyDescent="0.35">
      <c r="A10" s="759" t="s">
        <v>21</v>
      </c>
      <c r="B10" s="760">
        <v>950</v>
      </c>
      <c r="C10" s="761">
        <v>49.746890647628383</v>
      </c>
      <c r="D10" s="762">
        <v>58.515131882663759</v>
      </c>
      <c r="E10" s="763">
        <v>-8.5703559532589839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154</v>
      </c>
    </row>
    <row r="3" spans="1:5" x14ac:dyDescent="0.35">
      <c r="A3" s="772"/>
      <c r="B3" s="773" t="s">
        <v>24</v>
      </c>
      <c r="C3" s="1024" t="s">
        <v>25</v>
      </c>
      <c r="D3" s="1025" t="s">
        <v>25</v>
      </c>
      <c r="E3" s="1026" t="s">
        <v>25</v>
      </c>
    </row>
    <row r="4" spans="1:5" ht="29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119</v>
      </c>
      <c r="B5" s="776"/>
      <c r="C5" s="777"/>
      <c r="D5" s="778"/>
      <c r="E5" s="779"/>
    </row>
    <row r="6" spans="1:5" x14ac:dyDescent="0.35">
      <c r="A6" s="780" t="s">
        <v>87</v>
      </c>
      <c r="B6" s="781">
        <v>248</v>
      </c>
      <c r="C6" s="782">
        <v>49.518882290746873</v>
      </c>
      <c r="D6" s="783">
        <v>54.632426756260237</v>
      </c>
      <c r="E6" s="784">
        <v>-4.9604983586805256</v>
      </c>
    </row>
    <row r="7" spans="1:5" x14ac:dyDescent="0.35">
      <c r="A7" s="785" t="s">
        <v>120</v>
      </c>
      <c r="B7" s="786">
        <v>307</v>
      </c>
      <c r="C7" s="787">
        <v>48.190816695488287</v>
      </c>
      <c r="D7" s="788">
        <v>57.494560557375983</v>
      </c>
      <c r="E7" s="789">
        <v>-9.0204787837368272</v>
      </c>
    </row>
    <row r="8" spans="1:5" x14ac:dyDescent="0.35">
      <c r="A8" s="790" t="s">
        <v>121</v>
      </c>
      <c r="B8" s="791">
        <v>280</v>
      </c>
      <c r="C8" s="792">
        <v>50.85383130752048</v>
      </c>
      <c r="D8" s="793">
        <v>61.169569366579402</v>
      </c>
      <c r="E8" s="794">
        <v>-10.295991516424589</v>
      </c>
    </row>
    <row r="9" spans="1:5" x14ac:dyDescent="0.35">
      <c r="A9" s="795" t="s">
        <v>122</v>
      </c>
      <c r="B9" s="796">
        <v>125</v>
      </c>
      <c r="C9" s="797">
        <v>52.963721002491447</v>
      </c>
      <c r="D9" s="798">
        <v>63.726039662435817</v>
      </c>
      <c r="E9" s="799">
        <v>-10.49299535111685</v>
      </c>
    </row>
    <row r="10" spans="1:5" x14ac:dyDescent="0.35">
      <c r="A10" s="800" t="s">
        <v>21</v>
      </c>
      <c r="B10" s="801">
        <v>960</v>
      </c>
      <c r="C10" s="802">
        <v>49.853520797664842</v>
      </c>
      <c r="D10" s="803">
        <v>58.398484767450469</v>
      </c>
      <c r="E10" s="804">
        <v>-8.3654079455526578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123</v>
      </c>
    </row>
    <row r="3" spans="1:5" x14ac:dyDescent="0.35">
      <c r="A3" s="813"/>
      <c r="B3" s="814" t="s">
        <v>24</v>
      </c>
      <c r="C3" s="1027" t="s">
        <v>25</v>
      </c>
      <c r="D3" s="1028" t="s">
        <v>25</v>
      </c>
      <c r="E3" s="1029" t="s">
        <v>25</v>
      </c>
    </row>
    <row r="4" spans="1:5" ht="29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124</v>
      </c>
      <c r="B5" s="817"/>
      <c r="C5" s="818"/>
      <c r="D5" s="819"/>
      <c r="E5" s="820"/>
    </row>
    <row r="6" spans="1:5" x14ac:dyDescent="0.35">
      <c r="A6" s="821" t="s">
        <v>125</v>
      </c>
      <c r="B6" s="822">
        <v>194</v>
      </c>
      <c r="C6" s="823">
        <v>52.400930184329773</v>
      </c>
      <c r="D6" s="824">
        <v>56.737994831125761</v>
      </c>
      <c r="E6" s="825">
        <v>-4.2274565040495284</v>
      </c>
    </row>
    <row r="7" spans="1:5" x14ac:dyDescent="0.35">
      <c r="A7" s="826" t="s">
        <v>126</v>
      </c>
      <c r="B7" s="827">
        <v>286</v>
      </c>
      <c r="C7" s="828">
        <v>49.734867853746067</v>
      </c>
      <c r="D7" s="829">
        <v>58.301928664427628</v>
      </c>
      <c r="E7" s="830">
        <v>-8.4907675204143018</v>
      </c>
    </row>
    <row r="8" spans="1:5" x14ac:dyDescent="0.35">
      <c r="A8" s="831" t="s">
        <v>127</v>
      </c>
      <c r="B8" s="832">
        <v>287</v>
      </c>
      <c r="C8" s="833">
        <v>50.85089919691444</v>
      </c>
      <c r="D8" s="834">
        <v>60.790238235690872</v>
      </c>
      <c r="E8" s="835">
        <v>-9.7830913938967825</v>
      </c>
    </row>
    <row r="9" spans="1:5" x14ac:dyDescent="0.35">
      <c r="A9" s="836" t="s">
        <v>128</v>
      </c>
      <c r="B9" s="837">
        <v>213</v>
      </c>
      <c r="C9" s="838">
        <v>45.016327357768851</v>
      </c>
      <c r="D9" s="839">
        <v>57.213378317856552</v>
      </c>
      <c r="E9" s="840">
        <v>-11.613805293740979</v>
      </c>
    </row>
    <row r="10" spans="1:5" x14ac:dyDescent="0.35">
      <c r="A10" s="841" t="s">
        <v>21</v>
      </c>
      <c r="B10" s="842">
        <v>980</v>
      </c>
      <c r="C10" s="843">
        <v>49.575887029724811</v>
      </c>
      <c r="D10" s="844">
        <v>58.40639813864933</v>
      </c>
      <c r="E10" s="845">
        <v>-8.5911643078286843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6" t="s">
        <v>25</v>
      </c>
      <c r="D3" s="977" t="s">
        <v>25</v>
      </c>
      <c r="E3" s="978" t="s">
        <v>25</v>
      </c>
    </row>
    <row r="4" spans="1:5" ht="29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8</v>
      </c>
      <c r="C6" s="16" t="s">
        <v>144</v>
      </c>
      <c r="D6" s="17" t="s">
        <v>144</v>
      </c>
      <c r="E6" s="18" t="s">
        <v>144</v>
      </c>
    </row>
    <row r="7" spans="1:5" x14ac:dyDescent="0.35">
      <c r="A7" s="19" t="s">
        <v>12</v>
      </c>
      <c r="B7" s="20">
        <v>9</v>
      </c>
      <c r="C7" s="21" t="s">
        <v>144</v>
      </c>
      <c r="D7" s="22" t="s">
        <v>144</v>
      </c>
      <c r="E7" s="23" t="s">
        <v>144</v>
      </c>
    </row>
    <row r="8" spans="1:5" x14ac:dyDescent="0.35">
      <c r="A8" s="24" t="s">
        <v>13</v>
      </c>
      <c r="B8" s="25">
        <v>2</v>
      </c>
      <c r="C8" s="26" t="s">
        <v>144</v>
      </c>
      <c r="D8" s="27" t="s">
        <v>144</v>
      </c>
      <c r="E8" s="28" t="s">
        <v>144</v>
      </c>
    </row>
    <row r="9" spans="1:5" x14ac:dyDescent="0.35">
      <c r="A9" s="29" t="s">
        <v>14</v>
      </c>
      <c r="B9" s="30">
        <v>4</v>
      </c>
      <c r="C9" s="31" t="s">
        <v>144</v>
      </c>
      <c r="D9" s="32" t="s">
        <v>144</v>
      </c>
      <c r="E9" s="33" t="s">
        <v>144</v>
      </c>
    </row>
    <row r="10" spans="1:5" x14ac:dyDescent="0.35">
      <c r="A10" s="34" t="s">
        <v>15</v>
      </c>
      <c r="B10" s="35">
        <v>6</v>
      </c>
      <c r="C10" s="36" t="s">
        <v>144</v>
      </c>
      <c r="D10" s="37" t="s">
        <v>144</v>
      </c>
      <c r="E10" s="38" t="s">
        <v>144</v>
      </c>
    </row>
    <row r="11" spans="1:5" x14ac:dyDescent="0.35">
      <c r="A11" s="39" t="s">
        <v>16</v>
      </c>
      <c r="B11" s="40">
        <v>41</v>
      </c>
      <c r="C11" s="41">
        <v>43.505746982719309</v>
      </c>
      <c r="D11" s="42">
        <v>61.36904568468622</v>
      </c>
      <c r="E11" s="43">
        <v>-16.79753274654367</v>
      </c>
    </row>
    <row r="12" spans="1:5" x14ac:dyDescent="0.35">
      <c r="A12" s="44" t="s">
        <v>17</v>
      </c>
      <c r="B12" s="45">
        <v>7</v>
      </c>
      <c r="C12" s="46" t="s">
        <v>144</v>
      </c>
      <c r="D12" s="47" t="s">
        <v>144</v>
      </c>
      <c r="E12" s="48" t="s">
        <v>144</v>
      </c>
    </row>
    <row r="13" spans="1:5" x14ac:dyDescent="0.35">
      <c r="A13" s="49" t="s">
        <v>18</v>
      </c>
      <c r="B13" s="50">
        <v>120</v>
      </c>
      <c r="C13" s="51">
        <v>54.11962132185041</v>
      </c>
      <c r="D13" s="52">
        <v>63.994266796159792</v>
      </c>
      <c r="E13" s="53">
        <v>-9.6270996255033943</v>
      </c>
    </row>
    <row r="14" spans="1:5" x14ac:dyDescent="0.35">
      <c r="A14" s="54" t="s">
        <v>19</v>
      </c>
      <c r="B14" s="55">
        <v>52</v>
      </c>
      <c r="C14" s="56">
        <v>53.230256159402103</v>
      </c>
      <c r="D14" s="57">
        <v>60.061008017333378</v>
      </c>
      <c r="E14" s="58">
        <v>-6.6143661072017919</v>
      </c>
    </row>
    <row r="15" spans="1:5" x14ac:dyDescent="0.35">
      <c r="A15" s="59" t="s">
        <v>20</v>
      </c>
      <c r="B15" s="60">
        <v>750</v>
      </c>
      <c r="C15" s="61">
        <v>49.462293022236743</v>
      </c>
      <c r="D15" s="62">
        <v>58.191588466951792</v>
      </c>
      <c r="E15" s="63">
        <v>-8.6387623005053094</v>
      </c>
    </row>
    <row r="16" spans="1:5" x14ac:dyDescent="0.35">
      <c r="A16" s="64" t="s">
        <v>21</v>
      </c>
      <c r="B16" s="65">
        <v>999</v>
      </c>
      <c r="C16" s="66">
        <v>49.659717833270797</v>
      </c>
      <c r="D16" s="67">
        <v>58.509092441526008</v>
      </c>
      <c r="E16" s="68">
        <v>-8.6346260364374015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0" t="s">
        <v>25</v>
      </c>
      <c r="D3" s="1031" t="s">
        <v>25</v>
      </c>
      <c r="E3" s="1032" t="s">
        <v>25</v>
      </c>
    </row>
    <row r="4" spans="1:5" ht="29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81</v>
      </c>
      <c r="B6" s="863">
        <v>205</v>
      </c>
      <c r="C6" s="864">
        <v>50.326198052377137</v>
      </c>
      <c r="D6" s="865">
        <v>56.318489700955951</v>
      </c>
      <c r="E6" s="866">
        <v>-5.9922916335665377</v>
      </c>
    </row>
    <row r="7" spans="1:5" x14ac:dyDescent="0.35">
      <c r="A7" s="867" t="s">
        <v>131</v>
      </c>
      <c r="B7" s="868">
        <v>271</v>
      </c>
      <c r="C7" s="869">
        <v>49.307278103552058</v>
      </c>
      <c r="D7" s="870">
        <v>59.813386501673698</v>
      </c>
      <c r="E7" s="871">
        <v>-10.11014656655343</v>
      </c>
    </row>
    <row r="8" spans="1:5" x14ac:dyDescent="0.35">
      <c r="A8" s="872" t="s">
        <v>132</v>
      </c>
      <c r="B8" s="873">
        <v>171</v>
      </c>
      <c r="C8" s="874">
        <v>48.481615197458503</v>
      </c>
      <c r="D8" s="875">
        <v>56.345944682082227</v>
      </c>
      <c r="E8" s="876">
        <v>-7.8405374545416722</v>
      </c>
    </row>
    <row r="9" spans="1:5" x14ac:dyDescent="0.35">
      <c r="A9" s="877" t="s">
        <v>133</v>
      </c>
      <c r="B9" s="878">
        <v>263</v>
      </c>
      <c r="C9" s="879">
        <v>50.936731416942017</v>
      </c>
      <c r="D9" s="880">
        <v>61.047058623497627</v>
      </c>
      <c r="E9" s="881">
        <v>-10.123527353684951</v>
      </c>
    </row>
    <row r="10" spans="1:5" x14ac:dyDescent="0.35">
      <c r="A10" s="882" t="s">
        <v>21</v>
      </c>
      <c r="B10" s="883">
        <v>910</v>
      </c>
      <c r="C10" s="884">
        <v>49.839701009345603</v>
      </c>
      <c r="D10" s="885">
        <v>58.549634345448233</v>
      </c>
      <c r="E10" s="886">
        <v>-8.5896090885190706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134</v>
      </c>
    </row>
    <row r="3" spans="1:5" x14ac:dyDescent="0.35">
      <c r="A3" s="895"/>
      <c r="B3" s="896" t="s">
        <v>24</v>
      </c>
      <c r="C3" s="1033" t="s">
        <v>25</v>
      </c>
      <c r="D3" s="1034" t="s">
        <v>25</v>
      </c>
      <c r="E3" s="1035" t="s">
        <v>25</v>
      </c>
    </row>
    <row r="4" spans="1:5" ht="29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135</v>
      </c>
      <c r="B5" s="899"/>
      <c r="C5" s="900"/>
      <c r="D5" s="901"/>
      <c r="E5" s="902"/>
    </row>
    <row r="6" spans="1:5" x14ac:dyDescent="0.35">
      <c r="A6" s="903" t="s">
        <v>136</v>
      </c>
      <c r="B6" s="904">
        <v>168</v>
      </c>
      <c r="C6" s="905">
        <v>50.381782668843513</v>
      </c>
      <c r="D6" s="906">
        <v>58.091128369083172</v>
      </c>
      <c r="E6" s="907">
        <v>-7.3730648928780029</v>
      </c>
    </row>
    <row r="7" spans="1:5" x14ac:dyDescent="0.35">
      <c r="A7" s="908" t="s">
        <v>137</v>
      </c>
      <c r="B7" s="909">
        <v>251</v>
      </c>
      <c r="C7" s="910">
        <v>46.376852352302762</v>
      </c>
      <c r="D7" s="911">
        <v>58.180258322900379</v>
      </c>
      <c r="E7" s="912">
        <v>-11.79918544749702</v>
      </c>
    </row>
    <row r="8" spans="1:5" x14ac:dyDescent="0.35">
      <c r="A8" s="913" t="s">
        <v>138</v>
      </c>
      <c r="B8" s="914">
        <v>253</v>
      </c>
      <c r="C8" s="915">
        <v>51.070495490317732</v>
      </c>
      <c r="D8" s="916">
        <v>58.724676783983057</v>
      </c>
      <c r="E8" s="917">
        <v>-7.5244117639657819</v>
      </c>
    </row>
    <row r="9" spans="1:5" x14ac:dyDescent="0.35">
      <c r="A9" s="918" t="s">
        <v>139</v>
      </c>
      <c r="B9" s="919">
        <v>251</v>
      </c>
      <c r="C9" s="920">
        <v>51.352098357001481</v>
      </c>
      <c r="D9" s="921">
        <v>58.602325012190711</v>
      </c>
      <c r="E9" s="922">
        <v>-7.2494446640508086</v>
      </c>
    </row>
    <row r="10" spans="1:5" x14ac:dyDescent="0.35">
      <c r="A10" s="923" t="s">
        <v>21</v>
      </c>
      <c r="B10" s="924">
        <v>923</v>
      </c>
      <c r="C10" s="925">
        <v>49.744386316814193</v>
      </c>
      <c r="D10" s="926">
        <v>58.423327681035367</v>
      </c>
      <c r="E10" s="927">
        <v>-8.5887984476579806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6" t="s">
        <v>25</v>
      </c>
      <c r="D3" s="1037" t="s">
        <v>25</v>
      </c>
      <c r="E3" s="1038" t="s">
        <v>25</v>
      </c>
    </row>
    <row r="4" spans="1:5" ht="29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125</v>
      </c>
      <c r="B6" s="945">
        <v>244</v>
      </c>
      <c r="C6" s="946">
        <v>51.247471326211837</v>
      </c>
      <c r="D6" s="947">
        <v>60.961684075844737</v>
      </c>
      <c r="E6" s="948">
        <v>-9.4371775264249891</v>
      </c>
    </row>
    <row r="7" spans="1:5" x14ac:dyDescent="0.35">
      <c r="A7" s="949" t="s">
        <v>142</v>
      </c>
      <c r="B7" s="950">
        <v>248</v>
      </c>
      <c r="C7" s="951">
        <v>50.731164447136557</v>
      </c>
      <c r="D7" s="952">
        <v>59.088464046859492</v>
      </c>
      <c r="E7" s="953">
        <v>-7.884382997854658</v>
      </c>
    </row>
    <row r="8" spans="1:5" x14ac:dyDescent="0.35">
      <c r="A8" s="954" t="s">
        <v>143</v>
      </c>
      <c r="B8" s="955">
        <v>239</v>
      </c>
      <c r="C8" s="956">
        <v>49.730110241631174</v>
      </c>
      <c r="D8" s="957">
        <v>57.948351770231859</v>
      </c>
      <c r="E8" s="958">
        <v>-8.2222760936200832</v>
      </c>
    </row>
    <row r="9" spans="1:5" x14ac:dyDescent="0.35">
      <c r="A9" s="959" t="s">
        <v>133</v>
      </c>
      <c r="B9" s="960">
        <v>251</v>
      </c>
      <c r="C9" s="961">
        <v>45.691584857613677</v>
      </c>
      <c r="D9" s="962">
        <v>54.079818097494659</v>
      </c>
      <c r="E9" s="963">
        <v>-8.3299977612877072</v>
      </c>
    </row>
    <row r="10" spans="1:5" x14ac:dyDescent="0.35">
      <c r="A10" s="964" t="s">
        <v>21</v>
      </c>
      <c r="B10" s="965">
        <v>982</v>
      </c>
      <c r="C10" s="966">
        <v>49.598399886376249</v>
      </c>
      <c r="D10" s="967">
        <v>58.451823773663669</v>
      </c>
      <c r="E10" s="968">
        <v>-8.6300036607783053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79" t="s">
        <v>25</v>
      </c>
      <c r="D3" s="980" t="s">
        <v>25</v>
      </c>
      <c r="E3" s="981" t="s">
        <v>25</v>
      </c>
    </row>
    <row r="4" spans="1:5" ht="29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66</v>
      </c>
      <c r="C6" s="87">
        <v>59.969172779061033</v>
      </c>
      <c r="D6" s="88">
        <v>59.589079034736073</v>
      </c>
      <c r="E6" s="89">
        <v>0.38009375004845147</v>
      </c>
    </row>
    <row r="7" spans="1:5" x14ac:dyDescent="0.35">
      <c r="A7" s="90" t="s">
        <v>29</v>
      </c>
      <c r="B7" s="91">
        <v>156</v>
      </c>
      <c r="C7" s="92">
        <v>50.404534200512352</v>
      </c>
      <c r="D7" s="93">
        <v>56.482903427640373</v>
      </c>
      <c r="E7" s="94">
        <v>-6.0492740453075857</v>
      </c>
    </row>
    <row r="8" spans="1:5" x14ac:dyDescent="0.35">
      <c r="A8" s="95" t="s">
        <v>30</v>
      </c>
      <c r="B8" s="96">
        <v>217</v>
      </c>
      <c r="C8" s="97">
        <v>50.230344593088958</v>
      </c>
      <c r="D8" s="98">
        <v>60.451353194571169</v>
      </c>
      <c r="E8" s="99">
        <v>-10.06568148591183</v>
      </c>
    </row>
    <row r="9" spans="1:5" x14ac:dyDescent="0.35">
      <c r="A9" s="100" t="s">
        <v>31</v>
      </c>
      <c r="B9" s="101">
        <v>231</v>
      </c>
      <c r="C9" s="102">
        <v>47.264955735928993</v>
      </c>
      <c r="D9" s="103">
        <v>58.355795720629423</v>
      </c>
      <c r="E9" s="104">
        <v>-10.698045866327741</v>
      </c>
    </row>
    <row r="10" spans="1:5" x14ac:dyDescent="0.35">
      <c r="A10" s="105" t="s">
        <v>32</v>
      </c>
      <c r="B10" s="106">
        <v>322</v>
      </c>
      <c r="C10" s="107">
        <v>47.89993647763653</v>
      </c>
      <c r="D10" s="108">
        <v>58.625399413631037</v>
      </c>
      <c r="E10" s="109">
        <v>-10.389166545568459</v>
      </c>
    </row>
    <row r="11" spans="1:5" x14ac:dyDescent="0.35">
      <c r="A11" s="110" t="s">
        <v>21</v>
      </c>
      <c r="B11" s="111">
        <v>992</v>
      </c>
      <c r="C11" s="112">
        <v>49.856378264685937</v>
      </c>
      <c r="D11" s="113">
        <v>58.685333527303563</v>
      </c>
      <c r="E11" s="114">
        <v>-8.5865176766272651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6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2" t="s">
        <v>25</v>
      </c>
      <c r="D3" s="983" t="s">
        <v>25</v>
      </c>
      <c r="E3" s="984" t="s">
        <v>25</v>
      </c>
    </row>
    <row r="4" spans="1:5" ht="29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32</v>
      </c>
      <c r="C6" s="133">
        <v>60.910633677089663</v>
      </c>
      <c r="D6" s="134">
        <v>61.618543563392848</v>
      </c>
      <c r="E6" s="135">
        <v>-0.60458479188601943</v>
      </c>
    </row>
    <row r="7" spans="1:5" x14ac:dyDescent="0.35">
      <c r="A7" s="136" t="s">
        <v>36</v>
      </c>
      <c r="B7" s="137">
        <v>8</v>
      </c>
      <c r="C7" s="138" t="s">
        <v>144</v>
      </c>
      <c r="D7" s="139" t="s">
        <v>144</v>
      </c>
      <c r="E7" s="140" t="s">
        <v>144</v>
      </c>
    </row>
    <row r="8" spans="1:5" x14ac:dyDescent="0.35">
      <c r="A8" s="141" t="s">
        <v>37</v>
      </c>
      <c r="B8" s="142">
        <v>131</v>
      </c>
      <c r="C8" s="143">
        <v>48.138462962728973</v>
      </c>
      <c r="D8" s="144">
        <v>56.210052384162047</v>
      </c>
      <c r="E8" s="145">
        <v>-8.1366915642056021</v>
      </c>
    </row>
    <row r="9" spans="1:5" x14ac:dyDescent="0.35">
      <c r="A9" s="146" t="s">
        <v>38</v>
      </c>
      <c r="B9" s="147">
        <v>10</v>
      </c>
      <c r="C9" s="148" t="s">
        <v>144</v>
      </c>
      <c r="D9" s="149" t="s">
        <v>144</v>
      </c>
      <c r="E9" s="150" t="s">
        <v>144</v>
      </c>
    </row>
    <row r="10" spans="1:5" x14ac:dyDescent="0.35">
      <c r="A10" s="151" t="s">
        <v>39</v>
      </c>
      <c r="B10" s="152">
        <v>161</v>
      </c>
      <c r="C10" s="153">
        <v>43.206432773439943</v>
      </c>
      <c r="D10" s="154">
        <v>55.285056611019662</v>
      </c>
      <c r="E10" s="155">
        <v>-11.9812109566004</v>
      </c>
    </row>
    <row r="11" spans="1:5" x14ac:dyDescent="0.35">
      <c r="A11" s="156" t="s">
        <v>40</v>
      </c>
      <c r="B11" s="157">
        <v>68</v>
      </c>
      <c r="C11" s="158">
        <v>53.360632594832651</v>
      </c>
      <c r="D11" s="159">
        <v>55.571551277537047</v>
      </c>
      <c r="E11" s="160">
        <v>-2.2109187004077211</v>
      </c>
    </row>
    <row r="12" spans="1:5" x14ac:dyDescent="0.35">
      <c r="A12" s="161" t="s">
        <v>41</v>
      </c>
      <c r="B12" s="162">
        <v>75</v>
      </c>
      <c r="C12" s="163">
        <v>52.973616827785321</v>
      </c>
      <c r="D12" s="164">
        <v>59.965791492671691</v>
      </c>
      <c r="E12" s="165">
        <v>-6.6359197817650886</v>
      </c>
    </row>
    <row r="13" spans="1:5" x14ac:dyDescent="0.35">
      <c r="A13" s="166" t="s">
        <v>42</v>
      </c>
      <c r="B13" s="167">
        <v>125</v>
      </c>
      <c r="C13" s="168">
        <v>47.164246396857152</v>
      </c>
      <c r="D13" s="169">
        <v>62.470492353089689</v>
      </c>
      <c r="E13" s="170">
        <v>-14.919545182025971</v>
      </c>
    </row>
    <row r="14" spans="1:5" x14ac:dyDescent="0.35">
      <c r="A14" s="171" t="s">
        <v>43</v>
      </c>
      <c r="B14" s="172">
        <v>200</v>
      </c>
      <c r="C14" s="173">
        <v>48.161677155650636</v>
      </c>
      <c r="D14" s="174">
        <v>58.150066102315357</v>
      </c>
      <c r="E14" s="175">
        <v>-9.653542681603918</v>
      </c>
    </row>
    <row r="15" spans="1:5" x14ac:dyDescent="0.35">
      <c r="A15" s="176" t="s">
        <v>44</v>
      </c>
      <c r="B15" s="177">
        <v>8</v>
      </c>
      <c r="C15" s="178" t="s">
        <v>144</v>
      </c>
      <c r="D15" s="179" t="s">
        <v>144</v>
      </c>
      <c r="E15" s="180" t="s">
        <v>144</v>
      </c>
    </row>
    <row r="16" spans="1:5" x14ac:dyDescent="0.35">
      <c r="A16" s="181" t="s">
        <v>45</v>
      </c>
      <c r="B16" s="182">
        <v>16</v>
      </c>
      <c r="C16" s="183">
        <v>55.740466063890501</v>
      </c>
      <c r="D16" s="184">
        <v>60.650556660800063</v>
      </c>
      <c r="E16" s="185">
        <v>-4.9100905818625753</v>
      </c>
    </row>
    <row r="17" spans="1:5" x14ac:dyDescent="0.35">
      <c r="A17" s="186" t="s">
        <v>46</v>
      </c>
      <c r="B17" s="187">
        <v>30</v>
      </c>
      <c r="C17" s="188">
        <v>48.344408812904092</v>
      </c>
      <c r="D17" s="189">
        <v>56.349252451747162</v>
      </c>
      <c r="E17" s="190">
        <v>-7.2754762945497378</v>
      </c>
    </row>
    <row r="18" spans="1:5" x14ac:dyDescent="0.35">
      <c r="A18" s="191" t="s">
        <v>47</v>
      </c>
      <c r="B18" s="192">
        <v>21</v>
      </c>
      <c r="C18" s="193">
        <v>52.268368107407937</v>
      </c>
      <c r="D18" s="194">
        <v>60.25614839530391</v>
      </c>
      <c r="E18" s="195">
        <v>-7.9877801436621088</v>
      </c>
    </row>
    <row r="19" spans="1:5" x14ac:dyDescent="0.35">
      <c r="A19" s="196" t="s">
        <v>48</v>
      </c>
      <c r="B19" s="197">
        <v>52</v>
      </c>
      <c r="C19" s="198">
        <v>61.876327113162453</v>
      </c>
      <c r="D19" s="199">
        <v>60.144249756400818</v>
      </c>
      <c r="E19" s="200">
        <v>2.2638828318210762</v>
      </c>
    </row>
    <row r="20" spans="1:5" x14ac:dyDescent="0.35">
      <c r="A20" s="201" t="s">
        <v>49</v>
      </c>
      <c r="B20" s="202">
        <v>34</v>
      </c>
      <c r="C20" s="203">
        <v>52.238234057272521</v>
      </c>
      <c r="D20" s="204">
        <v>65.05322599311441</v>
      </c>
      <c r="E20" s="205">
        <v>-12.814991931843091</v>
      </c>
    </row>
    <row r="21" spans="1:5" x14ac:dyDescent="0.35">
      <c r="A21" s="206" t="s">
        <v>50</v>
      </c>
      <c r="B21" s="207">
        <v>28</v>
      </c>
      <c r="C21" s="208">
        <v>54.153445014158613</v>
      </c>
      <c r="D21" s="209">
        <v>59.27541992107642</v>
      </c>
      <c r="E21" s="210">
        <v>-5.121974936393304</v>
      </c>
    </row>
    <row r="22" spans="1:5" x14ac:dyDescent="0.35">
      <c r="A22" s="211" t="s">
        <v>21</v>
      </c>
      <c r="B22" s="212">
        <v>999</v>
      </c>
      <c r="C22" s="213">
        <v>49.659717833270797</v>
      </c>
      <c r="D22" s="214">
        <v>58.509092441526008</v>
      </c>
      <c r="E22" s="215">
        <v>-8.6346260364374015</v>
      </c>
    </row>
    <row r="23" spans="1:5" x14ac:dyDescent="0.35">
      <c r="A23" s="216" t="s">
        <v>22</v>
      </c>
    </row>
    <row r="24" spans="1:5" x14ac:dyDescent="0.35">
      <c r="A24" s="217" t="s">
        <v>23</v>
      </c>
    </row>
    <row r="26" spans="1:5" x14ac:dyDescent="0.35">
      <c r="A26" s="221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5" t="s">
        <v>25</v>
      </c>
      <c r="D3" s="986" t="s">
        <v>25</v>
      </c>
      <c r="E3" s="987" t="s">
        <v>25</v>
      </c>
    </row>
    <row r="4" spans="1:5" ht="29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834</v>
      </c>
      <c r="C6" s="234">
        <v>48.630898074068028</v>
      </c>
      <c r="D6" s="235">
        <v>58.085054271742237</v>
      </c>
      <c r="E6" s="236">
        <v>-9.2609910894379155</v>
      </c>
    </row>
    <row r="7" spans="1:5" x14ac:dyDescent="0.35">
      <c r="A7" s="237" t="s">
        <v>54</v>
      </c>
      <c r="B7" s="238">
        <v>165</v>
      </c>
      <c r="C7" s="239">
        <v>54.90203476572146</v>
      </c>
      <c r="D7" s="240">
        <v>60.659021245042197</v>
      </c>
      <c r="E7" s="241">
        <v>-5.4588735572480731</v>
      </c>
    </row>
    <row r="8" spans="1:5" x14ac:dyDescent="0.35">
      <c r="A8" s="242" t="s">
        <v>21</v>
      </c>
      <c r="B8" s="243">
        <v>999</v>
      </c>
      <c r="C8" s="244">
        <v>49.659717833270797</v>
      </c>
      <c r="D8" s="245">
        <v>58.509092441526008</v>
      </c>
      <c r="E8" s="246">
        <v>-8.6346260364374015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146</v>
      </c>
    </row>
    <row r="3" spans="1:5" x14ac:dyDescent="0.35">
      <c r="A3" s="255"/>
      <c r="B3" s="256" t="s">
        <v>24</v>
      </c>
      <c r="C3" s="988" t="s">
        <v>25</v>
      </c>
      <c r="D3" s="989" t="s">
        <v>25</v>
      </c>
      <c r="E3" s="990" t="s">
        <v>25</v>
      </c>
    </row>
    <row r="4" spans="1:5" ht="29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612</v>
      </c>
      <c r="C6" s="265">
        <v>50.541828265441808</v>
      </c>
      <c r="D6" s="266">
        <v>59.953716829079703</v>
      </c>
      <c r="E6" s="267">
        <v>-8.9855607354165912</v>
      </c>
    </row>
    <row r="7" spans="1:5" x14ac:dyDescent="0.35">
      <c r="A7" s="268" t="s">
        <v>57</v>
      </c>
      <c r="B7" s="269">
        <v>2</v>
      </c>
      <c r="C7" s="270" t="s">
        <v>144</v>
      </c>
      <c r="D7" s="271" t="s">
        <v>144</v>
      </c>
      <c r="E7" s="272" t="s">
        <v>144</v>
      </c>
    </row>
    <row r="8" spans="1:5" x14ac:dyDescent="0.35">
      <c r="A8" s="273" t="s">
        <v>58</v>
      </c>
      <c r="B8" s="274">
        <v>2</v>
      </c>
      <c r="C8" s="275" t="s">
        <v>144</v>
      </c>
      <c r="D8" s="276" t="s">
        <v>144</v>
      </c>
      <c r="E8" s="277" t="s">
        <v>144</v>
      </c>
    </row>
    <row r="9" spans="1:5" x14ac:dyDescent="0.35">
      <c r="A9" s="278" t="s">
        <v>59</v>
      </c>
      <c r="B9" s="279">
        <v>17</v>
      </c>
      <c r="C9" s="280">
        <v>27.523924949615221</v>
      </c>
      <c r="D9" s="281">
        <v>29.482851942134889</v>
      </c>
      <c r="E9" s="282">
        <v>-1.9589270740100511</v>
      </c>
    </row>
    <row r="10" spans="1:5" x14ac:dyDescent="0.35">
      <c r="A10" s="283" t="s">
        <v>60</v>
      </c>
      <c r="B10" s="284">
        <v>28</v>
      </c>
      <c r="C10" s="285">
        <v>51.540995678054173</v>
      </c>
      <c r="D10" s="286">
        <v>61.124484876520818</v>
      </c>
      <c r="E10" s="287">
        <v>-9.5834892487795464</v>
      </c>
    </row>
    <row r="11" spans="1:5" x14ac:dyDescent="0.35">
      <c r="A11" s="288" t="s">
        <v>61</v>
      </c>
      <c r="B11" s="289">
        <v>3</v>
      </c>
      <c r="C11" s="290" t="s">
        <v>144</v>
      </c>
      <c r="D11" s="291" t="s">
        <v>144</v>
      </c>
      <c r="E11" s="292" t="s">
        <v>144</v>
      </c>
    </row>
    <row r="12" spans="1:5" x14ac:dyDescent="0.35">
      <c r="A12" s="293" t="s">
        <v>62</v>
      </c>
      <c r="B12" s="294">
        <v>25</v>
      </c>
      <c r="C12" s="295">
        <v>28.20811124975668</v>
      </c>
      <c r="D12" s="296">
        <v>32.622186255356887</v>
      </c>
      <c r="E12" s="297">
        <v>-4.4140750541564948</v>
      </c>
    </row>
    <row r="13" spans="1:5" x14ac:dyDescent="0.35">
      <c r="A13" s="298" t="s">
        <v>63</v>
      </c>
      <c r="B13" s="299">
        <v>157</v>
      </c>
      <c r="C13" s="300">
        <v>47.058508978850263</v>
      </c>
      <c r="D13" s="301">
        <v>56.52111607508656</v>
      </c>
      <c r="E13" s="302">
        <v>-9.6667347678040034</v>
      </c>
    </row>
    <row r="14" spans="1:5" x14ac:dyDescent="0.35">
      <c r="A14" s="303" t="s">
        <v>64</v>
      </c>
      <c r="B14" s="304">
        <v>35</v>
      </c>
      <c r="C14" s="305">
        <v>54.823459047821778</v>
      </c>
      <c r="D14" s="306">
        <v>61.628018912633848</v>
      </c>
      <c r="E14" s="307">
        <v>-6.8045599685813469</v>
      </c>
    </row>
    <row r="15" spans="1:5" x14ac:dyDescent="0.35">
      <c r="A15" s="308" t="s">
        <v>21</v>
      </c>
      <c r="B15" s="309">
        <v>881</v>
      </c>
      <c r="C15" s="310">
        <v>49.234323940401538</v>
      </c>
      <c r="D15" s="311">
        <v>58.355254533942663</v>
      </c>
      <c r="E15" s="312">
        <v>-8.8613162480498033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1" t="s">
        <v>25</v>
      </c>
      <c r="D3" s="992" t="s">
        <v>25</v>
      </c>
      <c r="E3" s="993" t="s">
        <v>25</v>
      </c>
    </row>
    <row r="4" spans="1:5" ht="29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63</v>
      </c>
      <c r="C6" s="331">
        <v>20.064352343726149</v>
      </c>
      <c r="D6" s="332">
        <v>18.159129807570551</v>
      </c>
      <c r="E6" s="333">
        <v>1.905222547047964</v>
      </c>
    </row>
    <row r="7" spans="1:5" x14ac:dyDescent="0.35">
      <c r="A7" s="334" t="s">
        <v>68</v>
      </c>
      <c r="B7" s="335">
        <v>247</v>
      </c>
      <c r="C7" s="336">
        <v>41.292623737762881</v>
      </c>
      <c r="D7" s="337">
        <v>44.504404580871501</v>
      </c>
      <c r="E7" s="338">
        <v>-3.2117808313188032</v>
      </c>
    </row>
    <row r="8" spans="1:5" x14ac:dyDescent="0.35">
      <c r="A8" s="339" t="s">
        <v>69</v>
      </c>
      <c r="B8" s="340">
        <v>373</v>
      </c>
      <c r="C8" s="341">
        <v>50.980153627967177</v>
      </c>
      <c r="D8" s="342">
        <v>61.157682671580751</v>
      </c>
      <c r="E8" s="343">
        <v>-10.17752905807135</v>
      </c>
    </row>
    <row r="9" spans="1:5" x14ac:dyDescent="0.35">
      <c r="A9" s="344" t="s">
        <v>70</v>
      </c>
      <c r="B9" s="345">
        <v>300</v>
      </c>
      <c r="C9" s="346">
        <v>62.427883937903779</v>
      </c>
      <c r="D9" s="347">
        <v>75.909716682666598</v>
      </c>
      <c r="E9" s="348">
        <v>-13.48183276031879</v>
      </c>
    </row>
    <row r="10" spans="1:5" x14ac:dyDescent="0.35">
      <c r="A10" s="349" t="s">
        <v>21</v>
      </c>
      <c r="B10" s="350">
        <v>983</v>
      </c>
      <c r="C10" s="351">
        <v>49.874466411764232</v>
      </c>
      <c r="D10" s="352">
        <v>58.509092441526022</v>
      </c>
      <c r="E10" s="353">
        <v>-8.6346260364374015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4" t="s">
        <v>25</v>
      </c>
      <c r="D3" s="995" t="s">
        <v>25</v>
      </c>
      <c r="E3" s="996" t="s">
        <v>25</v>
      </c>
    </row>
    <row r="4" spans="1:5" ht="29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67</v>
      </c>
      <c r="B6" s="371">
        <v>183</v>
      </c>
      <c r="C6" s="372">
        <v>64.738881184897082</v>
      </c>
      <c r="D6" s="373">
        <v>79.188462256100507</v>
      </c>
      <c r="E6" s="374">
        <v>-14.449581083865111</v>
      </c>
    </row>
    <row r="7" spans="1:5" x14ac:dyDescent="0.35">
      <c r="A7" s="375" t="s">
        <v>73</v>
      </c>
      <c r="B7" s="376">
        <v>489</v>
      </c>
      <c r="C7" s="377">
        <v>52.817273667495193</v>
      </c>
      <c r="D7" s="378">
        <v>63.208602112931331</v>
      </c>
      <c r="E7" s="379">
        <v>-10.391328462928239</v>
      </c>
    </row>
    <row r="8" spans="1:5" x14ac:dyDescent="0.35">
      <c r="A8" s="380" t="s">
        <v>74</v>
      </c>
      <c r="B8" s="381">
        <v>232</v>
      </c>
      <c r="C8" s="382">
        <v>41.294021190471533</v>
      </c>
      <c r="D8" s="383">
        <v>45.364731114843302</v>
      </c>
      <c r="E8" s="384">
        <v>-4.0707099088503647</v>
      </c>
    </row>
    <row r="9" spans="1:5" x14ac:dyDescent="0.35">
      <c r="A9" s="385" t="s">
        <v>70</v>
      </c>
      <c r="B9" s="386">
        <v>79</v>
      </c>
      <c r="C9" s="387">
        <v>22.17268008598559</v>
      </c>
      <c r="D9" s="388">
        <v>19.732780962112901</v>
      </c>
      <c r="E9" s="389">
        <v>2.4398991333174598</v>
      </c>
    </row>
    <row r="10" spans="1:5" x14ac:dyDescent="0.35">
      <c r="A10" s="390" t="s">
        <v>21</v>
      </c>
      <c r="B10" s="391">
        <v>983</v>
      </c>
      <c r="C10" s="392">
        <v>49.874466411764232</v>
      </c>
      <c r="D10" s="393">
        <v>58.509092441526022</v>
      </c>
      <c r="E10" s="394">
        <v>-8.6346260364374015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147</v>
      </c>
    </row>
    <row r="3" spans="1:5" x14ac:dyDescent="0.35">
      <c r="A3" s="403"/>
      <c r="B3" s="404" t="s">
        <v>24</v>
      </c>
      <c r="C3" s="997" t="s">
        <v>25</v>
      </c>
      <c r="D3" s="998" t="s">
        <v>25</v>
      </c>
      <c r="E3" s="999" t="s">
        <v>25</v>
      </c>
    </row>
    <row r="4" spans="1:5" ht="29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75</v>
      </c>
      <c r="B5" s="407"/>
      <c r="C5" s="408"/>
      <c r="D5" s="409"/>
      <c r="E5" s="410"/>
    </row>
    <row r="6" spans="1:5" x14ac:dyDescent="0.35">
      <c r="A6" s="411" t="s">
        <v>76</v>
      </c>
      <c r="B6" s="412">
        <v>265</v>
      </c>
      <c r="C6" s="413">
        <v>57.12988172520808</v>
      </c>
      <c r="D6" s="414">
        <v>64.232713084690644</v>
      </c>
      <c r="E6" s="415">
        <v>-7.1028313836281614</v>
      </c>
    </row>
    <row r="7" spans="1:5" x14ac:dyDescent="0.35">
      <c r="A7" s="416" t="s">
        <v>77</v>
      </c>
      <c r="B7" s="417">
        <v>394</v>
      </c>
      <c r="C7" s="418">
        <v>51.178659134346518</v>
      </c>
      <c r="D7" s="419">
        <v>61.917712171119369</v>
      </c>
      <c r="E7" s="420">
        <v>-10.644726454554529</v>
      </c>
    </row>
    <row r="8" spans="1:5" x14ac:dyDescent="0.35">
      <c r="A8" s="421" t="s">
        <v>78</v>
      </c>
      <c r="B8" s="422">
        <v>194</v>
      </c>
      <c r="C8" s="423">
        <v>42.401055415014497</v>
      </c>
      <c r="D8" s="424">
        <v>49.042703927567928</v>
      </c>
      <c r="E8" s="425">
        <v>-6.4718638304232732</v>
      </c>
    </row>
    <row r="9" spans="1:5" x14ac:dyDescent="0.35">
      <c r="A9" s="426" t="s">
        <v>79</v>
      </c>
      <c r="B9" s="427">
        <v>78</v>
      </c>
      <c r="C9" s="428">
        <v>31.563735469078409</v>
      </c>
      <c r="D9" s="429">
        <v>38.4036424144332</v>
      </c>
      <c r="E9" s="430">
        <v>-6.7745479745514263</v>
      </c>
    </row>
    <row r="10" spans="1:5" x14ac:dyDescent="0.35">
      <c r="A10" s="431" t="s">
        <v>21</v>
      </c>
      <c r="B10" s="432">
        <v>931</v>
      </c>
      <c r="C10" s="433">
        <v>49.65956077016299</v>
      </c>
      <c r="D10" s="434">
        <v>58.222123284798577</v>
      </c>
      <c r="E10" s="435">
        <v>-8.4658400754092025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2025-04-03T19:11:31Z</dcterms:modified>
</cp:coreProperties>
</file>